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km\NAS Eelde\01. Kennis\Inkoopscan\Profit Increase Analysis\"/>
    </mc:Choice>
  </mc:AlternateContent>
  <xr:revisionPtr revIDLastSave="0" documentId="8_{21069C1B-83A8-4958-8A5A-B85A2629BB5B}" xr6:coauthVersionLast="45" xr6:coauthVersionMax="45" xr10:uidLastSave="{00000000-0000-0000-0000-000000000000}"/>
  <workbookProtection workbookAlgorithmName="SHA-512" workbookHashValue="pN2HfhWF+EQt9qR3pHQZt5AkLghntAqgLXKtwSxzufqRkjcgRM+WBZ05evTldp3QsNVF80YQZHhKOA8HoLjIvw==" workbookSaltValue="CzPtzu7RYjKnrtTxljOfzQ==" workbookSpinCount="100000" lockStructure="1"/>
  <bookViews>
    <workbookView xWindow="-28920" yWindow="-120" windowWidth="29040" windowHeight="15840" xr2:uid="{D3DC47C6-8972-4E50-BBB2-9114483DA88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5" i="1" l="1"/>
  <c r="B25" i="1" l="1"/>
  <c r="F22" i="1"/>
  <c r="F25" i="1"/>
  <c r="C9" i="1"/>
  <c r="F27" i="1" s="1"/>
  <c r="B18" i="1"/>
  <c r="F18" i="1"/>
  <c r="C7" i="1"/>
  <c r="F16" i="1" s="1"/>
  <c r="F15" i="1"/>
  <c r="F14" i="1"/>
  <c r="F19" i="1" l="1"/>
  <c r="B21" i="1"/>
  <c r="B22" i="1" s="1"/>
  <c r="B20" i="1"/>
  <c r="B16" i="1"/>
  <c r="B19" i="1"/>
  <c r="F21" i="1"/>
  <c r="F23" i="1"/>
  <c r="F26" i="1" s="1"/>
  <c r="H31" i="1" s="1"/>
  <c r="B26" i="1"/>
  <c r="F20" i="1"/>
  <c r="D29" i="1" l="1"/>
  <c r="B27" i="1"/>
  <c r="B23" i="1"/>
  <c r="F29" i="1" s="1"/>
  <c r="H29" i="1" l="1"/>
</calcChain>
</file>

<file path=xl/sharedStrings.xml><?xml version="1.0" encoding="utf-8"?>
<sst xmlns="http://schemas.openxmlformats.org/spreadsheetml/2006/main" count="57" uniqueCount="46">
  <si>
    <t xml:space="preserve">Huidige Omzet </t>
  </si>
  <si>
    <t>Huidige winst</t>
  </si>
  <si>
    <t>Gewenste winst</t>
  </si>
  <si>
    <t>Winstpercentage van omzet</t>
  </si>
  <si>
    <t>Noodzakelijke omzet</t>
  </si>
  <si>
    <t>Inkoop als percentage van omzet</t>
  </si>
  <si>
    <t>Inkoopbedrag bij huidige omzet</t>
  </si>
  <si>
    <t>Korting op inkoopprijzen</t>
  </si>
  <si>
    <t>Omzetverhoging in %</t>
  </si>
  <si>
    <t>Omzetverhoging in euro's</t>
  </si>
  <si>
    <t>Gelijkblijvende omzet</t>
  </si>
  <si>
    <t>Extra winst bij gelijkblijvende omzet</t>
  </si>
  <si>
    <t>vergt</t>
  </si>
  <si>
    <t>omzetverhoging of</t>
  </si>
  <si>
    <t>korting op de inkoopprijzen</t>
  </si>
  <si>
    <t xml:space="preserve">een winstverhoging van </t>
  </si>
  <si>
    <t>Conclusie:</t>
  </si>
  <si>
    <t>OMZETVERHOGING VERSUS INKOOPKORTING</t>
  </si>
  <si>
    <t>Het effect van Omzetverhoging</t>
  </si>
  <si>
    <t>Het effect van Inkoopkorting</t>
  </si>
  <si>
    <t>Te realiseren winstverhoging</t>
  </si>
  <si>
    <t>Inkoopbedrag bij nieuwe (gewenste) omzet</t>
  </si>
  <si>
    <r>
      <rPr>
        <b/>
        <sz val="18"/>
        <color theme="1"/>
        <rFont val="Calibri"/>
        <family val="2"/>
        <scheme val="minor"/>
      </rPr>
      <t>P</t>
    </r>
    <r>
      <rPr>
        <sz val="18"/>
        <color theme="1"/>
        <rFont val="Calibri"/>
        <family val="2"/>
        <scheme val="minor"/>
      </rPr>
      <t>rofit</t>
    </r>
    <r>
      <rPr>
        <b/>
        <sz val="18"/>
        <color theme="1"/>
        <rFont val="Calibri"/>
        <family val="2"/>
        <scheme val="minor"/>
      </rPr>
      <t xml:space="preserve"> I</t>
    </r>
    <r>
      <rPr>
        <sz val="18"/>
        <color theme="1"/>
        <rFont val="Calibri"/>
        <family val="2"/>
        <scheme val="minor"/>
      </rPr>
      <t>ncrease</t>
    </r>
    <r>
      <rPr>
        <b/>
        <sz val="18"/>
        <color theme="1"/>
        <rFont val="Calibri"/>
        <family val="2"/>
        <scheme val="minor"/>
      </rPr>
      <t xml:space="preserve"> A</t>
    </r>
    <r>
      <rPr>
        <sz val="18"/>
        <color theme="1"/>
        <rFont val="Calibri"/>
        <family val="2"/>
        <scheme val="minor"/>
      </rPr>
      <t xml:space="preserve">nalysis </t>
    </r>
  </si>
  <si>
    <t>Welke kosten moeten gemaakt worden om de omzetverhoging te realiseren?</t>
  </si>
  <si>
    <t>Winst als percentage van omzet</t>
  </si>
  <si>
    <t>Huidige omzet</t>
  </si>
  <si>
    <t>Winstpercentage (van omzet)</t>
  </si>
  <si>
    <t>Inkoop is x percentage van omzet</t>
  </si>
  <si>
    <t xml:space="preserve">Wat kost het om  </t>
  </si>
  <si>
    <t>extra inkoopkorting te bedingen</t>
  </si>
  <si>
    <t>Winstverhoging</t>
  </si>
  <si>
    <t>INVULVELDEN</t>
  </si>
  <si>
    <t>Tresviri stelt:</t>
  </si>
  <si>
    <t>Een omzetstijging is afhankelijk van veel externe, niet beïnvloedbare, factoren. En de inspanning is dikwijls te relateren aan extra mankracht</t>
  </si>
  <si>
    <t xml:space="preserve">TRESVIRI heeft die slimme, creatieve inkopers. Bel of mail ons voor een vrijblijvend gesprek.   info@tresviri.nl -  050.850.72.63 - </t>
  </si>
  <si>
    <t>Een inkoopkorting is afhankelijk van slimme, ervaren inkopers. Daarbij is de inspanning gering en komt het vooral aan op creativiteit.</t>
  </si>
  <si>
    <t>Vul hier uw eigen data in en krijg  inzicht in het verschil in impact tussen omzetverhoging en inkoopkorting</t>
  </si>
  <si>
    <t>Deze rekentool wordt u gratis aangeboden door Tresviri Cost Engineering Solutions</t>
  </si>
  <si>
    <t>Het is een eenvoudig rekenblad om de impact van omzetverhoging versus inkoopkorting aan te tonen</t>
  </si>
  <si>
    <t>De uitkomsten geven u slechts een indruk van de verschillen in impact</t>
  </si>
  <si>
    <t>De werkelijke resultaten zijn enkel na een gedegen analyse in beeld te brengen.</t>
  </si>
  <si>
    <t xml:space="preserve">Aan de uitkomsten van dit rekenblad kunnen geen rechten ontleend worden. </t>
  </si>
  <si>
    <t xml:space="preserve">Er wordt geen enkele informatie tussen dit Excelbestand en derden uitgewisseld.  </t>
  </si>
  <si>
    <t>Disclaimer:</t>
  </si>
  <si>
    <t xml:space="preserve">Voor een volledige analyse van uw data heeft Tresviri de inkoopscan ontwikkeld.                               </t>
  </si>
  <si>
    <t xml:space="preserve">Deze Inkoopscan toont aan welke besparingen mogelijk zijn.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</si>
</sst>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91EF"/>
        <bgColor indexed="64"/>
      </patternFill>
    </fill>
    <fill>
      <patternFill patternType="solid">
        <fgColor rgb="FFE2C2FA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D6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 applyProtection="1"/>
    <xf numFmtId="0" fontId="0" fillId="16" borderId="2" xfId="0" applyFill="1" applyBorder="1" applyAlignment="1" applyProtection="1">
      <alignment horizontal="center"/>
    </xf>
    <xf numFmtId="0" fontId="0" fillId="16" borderId="1" xfId="0" applyFill="1" applyBorder="1" applyProtection="1"/>
    <xf numFmtId="164" fontId="4" fillId="9" borderId="4" xfId="0" applyNumberFormat="1" applyFont="1" applyFill="1" applyBorder="1" applyProtection="1"/>
    <xf numFmtId="0" fontId="4" fillId="8" borderId="29" xfId="0" applyFont="1" applyFill="1" applyBorder="1" applyProtection="1"/>
    <xf numFmtId="164" fontId="4" fillId="3" borderId="4" xfId="0" applyNumberFormat="1" applyFont="1" applyFill="1" applyBorder="1" applyProtection="1"/>
    <xf numFmtId="0" fontId="4" fillId="10" borderId="29" xfId="0" applyFont="1" applyFill="1" applyBorder="1" applyProtection="1"/>
    <xf numFmtId="0" fontId="4" fillId="11" borderId="32" xfId="0" applyFont="1" applyFill="1" applyBorder="1" applyProtection="1"/>
    <xf numFmtId="9" fontId="4" fillId="6" borderId="10" xfId="0" applyNumberFormat="1" applyFont="1" applyFill="1" applyBorder="1" applyProtection="1"/>
    <xf numFmtId="0" fontId="4" fillId="6" borderId="10" xfId="0" applyFont="1" applyFill="1" applyBorder="1" applyAlignment="1" applyProtection="1">
      <alignment horizontal="left"/>
    </xf>
    <xf numFmtId="9" fontId="4" fillId="6" borderId="10" xfId="0" applyNumberFormat="1" applyFont="1" applyFill="1" applyBorder="1" applyAlignment="1" applyProtection="1">
      <alignment horizontal="right"/>
    </xf>
    <xf numFmtId="0" fontId="4" fillId="6" borderId="10" xfId="0" applyFont="1" applyFill="1" applyBorder="1" applyProtection="1"/>
    <xf numFmtId="164" fontId="4" fillId="3" borderId="1" xfId="0" applyNumberFormat="1" applyFont="1" applyFill="1" applyBorder="1" applyProtection="1"/>
    <xf numFmtId="0" fontId="4" fillId="10" borderId="28" xfId="0" applyFont="1" applyFill="1" applyBorder="1" applyProtection="1"/>
    <xf numFmtId="0" fontId="4" fillId="10" borderId="29" xfId="0" applyFont="1" applyFill="1" applyBorder="1" applyAlignment="1" applyProtection="1"/>
    <xf numFmtId="0" fontId="4" fillId="11" borderId="29" xfId="0" applyFont="1" applyFill="1" applyBorder="1" applyProtection="1"/>
    <xf numFmtId="164" fontId="4" fillId="2" borderId="4" xfId="0" applyNumberFormat="1" applyFont="1" applyFill="1" applyBorder="1" applyProtection="1"/>
    <xf numFmtId="0" fontId="4" fillId="13" borderId="29" xfId="0" applyFont="1" applyFill="1" applyBorder="1" applyProtection="1"/>
    <xf numFmtId="0" fontId="4" fillId="15" borderId="32" xfId="0" applyFont="1" applyFill="1" applyBorder="1" applyProtection="1"/>
    <xf numFmtId="9" fontId="4" fillId="6" borderId="0" xfId="0" applyNumberFormat="1" applyFont="1" applyFill="1" applyBorder="1" applyProtection="1"/>
    <xf numFmtId="0" fontId="4" fillId="6" borderId="0" xfId="0" applyFont="1" applyFill="1" applyBorder="1" applyAlignment="1" applyProtection="1">
      <alignment horizontal="left"/>
    </xf>
    <xf numFmtId="164" fontId="5" fillId="6" borderId="0" xfId="0" applyNumberFormat="1" applyFont="1" applyFill="1" applyBorder="1" applyAlignment="1" applyProtection="1">
      <alignment horizontal="right"/>
    </xf>
    <xf numFmtId="0" fontId="4" fillId="6" borderId="0" xfId="0" applyFont="1" applyFill="1" applyBorder="1" applyProtection="1"/>
    <xf numFmtId="9" fontId="4" fillId="5" borderId="1" xfId="0" applyNumberFormat="1" applyFont="1" applyFill="1" applyBorder="1" applyProtection="1"/>
    <xf numFmtId="0" fontId="4" fillId="13" borderId="31" xfId="0" applyFont="1" applyFill="1" applyBorder="1" applyProtection="1"/>
    <xf numFmtId="164" fontId="5" fillId="14" borderId="4" xfId="0" applyNumberFormat="1" applyFont="1" applyFill="1" applyBorder="1" applyProtection="1"/>
    <xf numFmtId="0" fontId="4" fillId="20" borderId="28" xfId="0" applyFont="1" applyFill="1" applyBorder="1" applyProtection="1"/>
    <xf numFmtId="164" fontId="4" fillId="5" borderId="6" xfId="0" applyNumberFormat="1" applyFont="1" applyFill="1" applyBorder="1" applyProtection="1"/>
    <xf numFmtId="0" fontId="4" fillId="22" borderId="32" xfId="0" applyFont="1" applyFill="1" applyBorder="1" applyProtection="1"/>
    <xf numFmtId="164" fontId="0" fillId="0" borderId="0" xfId="0" applyNumberFormat="1" applyBorder="1" applyProtection="1"/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7" fillId="3" borderId="11" xfId="0" applyFont="1" applyFill="1" applyBorder="1" applyAlignment="1" applyProtection="1">
      <alignment vertical="center" wrapText="1"/>
    </xf>
    <xf numFmtId="10" fontId="4" fillId="4" borderId="4" xfId="0" applyNumberFormat="1" applyFont="1" applyFill="1" applyBorder="1" applyProtection="1"/>
    <xf numFmtId="10" fontId="4" fillId="4" borderId="6" xfId="0" applyNumberFormat="1" applyFont="1" applyFill="1" applyBorder="1" applyProtection="1"/>
    <xf numFmtId="10" fontId="7" fillId="3" borderId="10" xfId="0" applyNumberFormat="1" applyFont="1" applyFill="1" applyBorder="1" applyAlignment="1" applyProtection="1">
      <alignment horizontal="center" vertical="center" wrapText="1"/>
    </xf>
    <xf numFmtId="10" fontId="4" fillId="17" borderId="6" xfId="0" applyNumberFormat="1" applyFont="1" applyFill="1" applyBorder="1" applyProtection="1"/>
    <xf numFmtId="9" fontId="6" fillId="7" borderId="35" xfId="0" quotePrefix="1" applyNumberFormat="1" applyFont="1" applyFill="1" applyBorder="1" applyAlignment="1" applyProtection="1">
      <alignment horizontal="right"/>
    </xf>
    <xf numFmtId="0" fontId="4" fillId="7" borderId="30" xfId="0" applyFont="1" applyFill="1" applyBorder="1" applyAlignment="1" applyProtection="1">
      <alignment horizontal="right"/>
    </xf>
    <xf numFmtId="164" fontId="4" fillId="7" borderId="10" xfId="0" applyNumberFormat="1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center"/>
    </xf>
    <xf numFmtId="10" fontId="4" fillId="7" borderId="10" xfId="0" applyNumberFormat="1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/>
    <xf numFmtId="0" fontId="4" fillId="7" borderId="11" xfId="0" applyFont="1" applyFill="1" applyBorder="1" applyAlignment="1" applyProtection="1"/>
    <xf numFmtId="164" fontId="0" fillId="0" borderId="19" xfId="0" applyNumberFormat="1" applyBorder="1" applyProtection="1"/>
    <xf numFmtId="0" fontId="0" fillId="6" borderId="19" xfId="0" applyFill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center" vertical="center" wrapText="1"/>
    </xf>
    <xf numFmtId="0" fontId="0" fillId="0" borderId="19" xfId="0" applyBorder="1" applyProtection="1"/>
    <xf numFmtId="0" fontId="0" fillId="0" borderId="0" xfId="0" applyProtection="1"/>
    <xf numFmtId="164" fontId="0" fillId="0" borderId="0" xfId="0" applyNumberFormat="1" applyProtection="1"/>
    <xf numFmtId="0" fontId="0" fillId="6" borderId="0" xfId="0" applyFill="1" applyAlignment="1" applyProtection="1">
      <alignment vertical="center" wrapText="1"/>
    </xf>
    <xf numFmtId="0" fontId="0" fillId="6" borderId="0" xfId="0" applyFill="1" applyAlignment="1" applyProtection="1">
      <alignment horizontal="center" vertical="center" wrapText="1"/>
    </xf>
    <xf numFmtId="0" fontId="12" fillId="0" borderId="0" xfId="0" applyFont="1" applyProtection="1"/>
    <xf numFmtId="0" fontId="12" fillId="0" borderId="0" xfId="0" applyFont="1" applyAlignment="1" applyProtection="1"/>
    <xf numFmtId="0" fontId="4" fillId="23" borderId="26" xfId="0" applyFont="1" applyFill="1" applyBorder="1" applyAlignment="1" applyProtection="1">
      <alignment horizontal="center" vertical="center"/>
    </xf>
    <xf numFmtId="0" fontId="4" fillId="10" borderId="25" xfId="0" applyFont="1" applyFill="1" applyBorder="1" applyAlignment="1" applyProtection="1">
      <alignment horizontal="center" vertical="center"/>
    </xf>
    <xf numFmtId="0" fontId="4" fillId="11" borderId="25" xfId="0" applyFont="1" applyFill="1" applyBorder="1" applyAlignment="1" applyProtection="1">
      <alignment horizontal="center" vertical="center"/>
    </xf>
    <xf numFmtId="0" fontId="4" fillId="8" borderId="24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11" fillId="6" borderId="23" xfId="0" applyFont="1" applyFill="1" applyBorder="1" applyAlignment="1" applyProtection="1">
      <alignment horizontal="center"/>
    </xf>
    <xf numFmtId="164" fontId="4" fillId="8" borderId="36" xfId="0" applyNumberFormat="1" applyFont="1" applyFill="1" applyBorder="1" applyAlignment="1" applyProtection="1">
      <alignment horizontal="center"/>
      <protection locked="0"/>
    </xf>
    <xf numFmtId="164" fontId="4" fillId="10" borderId="37" xfId="0" applyNumberFormat="1" applyFont="1" applyFill="1" applyBorder="1" applyAlignment="1" applyProtection="1">
      <alignment horizontal="center"/>
      <protection locked="0"/>
    </xf>
    <xf numFmtId="9" fontId="4" fillId="23" borderId="38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6" borderId="16" xfId="0" applyFill="1" applyBorder="1" applyProtection="1"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Protection="1">
      <protection locked="0"/>
    </xf>
    <xf numFmtId="0" fontId="0" fillId="6" borderId="17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 applyBorder="1" applyAlignment="1" applyProtection="1">
      <protection locked="0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4" fillId="6" borderId="21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12" fillId="0" borderId="0" xfId="0" applyFont="1" applyAlignment="1" applyProtection="1">
      <protection locked="0"/>
    </xf>
    <xf numFmtId="10" fontId="4" fillId="11" borderId="37" xfId="0" applyNumberFormat="1" applyFont="1" applyFill="1" applyBorder="1" applyAlignment="1" applyProtection="1">
      <alignment horizontal="center"/>
    </xf>
    <xf numFmtId="164" fontId="4" fillId="10" borderId="37" xfId="0" applyNumberFormat="1" applyFont="1" applyFill="1" applyBorder="1" applyAlignment="1" applyProtection="1">
      <alignment horizontal="center"/>
    </xf>
    <xf numFmtId="0" fontId="0" fillId="6" borderId="0" xfId="0" applyFill="1" applyAlignment="1" applyProtection="1">
      <alignment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6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2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4" fillId="13" borderId="34" xfId="0" applyFont="1" applyFill="1" applyBorder="1" applyAlignment="1" applyProtection="1">
      <alignment horizontal="left"/>
    </xf>
    <xf numFmtId="0" fontId="4" fillId="13" borderId="7" xfId="0" applyFont="1" applyFill="1" applyBorder="1" applyAlignment="1" applyProtection="1">
      <alignment horizontal="left"/>
    </xf>
    <xf numFmtId="0" fontId="4" fillId="13" borderId="8" xfId="0" applyFont="1" applyFill="1" applyBorder="1" applyAlignment="1" applyProtection="1">
      <alignment horizontal="left"/>
    </xf>
    <xf numFmtId="0" fontId="3" fillId="16" borderId="2" xfId="0" applyFont="1" applyFill="1" applyBorder="1" applyAlignment="1" applyProtection="1">
      <alignment horizontal="center"/>
    </xf>
    <xf numFmtId="0" fontId="3" fillId="16" borderId="3" xfId="0" applyFont="1" applyFill="1" applyBorder="1" applyAlignment="1" applyProtection="1">
      <alignment horizontal="center"/>
    </xf>
    <xf numFmtId="10" fontId="4" fillId="4" borderId="6" xfId="0" applyNumberFormat="1" applyFont="1" applyFill="1" applyBorder="1" applyAlignment="1" applyProtection="1">
      <alignment horizontal="right"/>
    </xf>
    <xf numFmtId="10" fontId="4" fillId="4" borderId="7" xfId="0" applyNumberFormat="1" applyFont="1" applyFill="1" applyBorder="1" applyAlignment="1" applyProtection="1">
      <alignment horizontal="right"/>
    </xf>
    <xf numFmtId="164" fontId="4" fillId="3" borderId="4" xfId="0" applyNumberFormat="1" applyFont="1" applyFill="1" applyBorder="1" applyAlignment="1" applyProtection="1">
      <alignment horizontal="right"/>
    </xf>
    <xf numFmtId="164" fontId="4" fillId="3" borderId="0" xfId="0" applyNumberFormat="1" applyFont="1" applyFill="1" applyBorder="1" applyAlignment="1" applyProtection="1">
      <alignment horizontal="right"/>
    </xf>
    <xf numFmtId="164" fontId="4" fillId="9" borderId="4" xfId="0" applyNumberFormat="1" applyFont="1" applyFill="1" applyBorder="1" applyAlignment="1" applyProtection="1">
      <alignment horizontal="right"/>
    </xf>
    <xf numFmtId="164" fontId="4" fillId="9" borderId="0" xfId="0" applyNumberFormat="1" applyFont="1" applyFill="1" applyBorder="1" applyAlignment="1" applyProtection="1">
      <alignment horizontal="right"/>
    </xf>
    <xf numFmtId="164" fontId="4" fillId="21" borderId="6" xfId="0" applyNumberFormat="1" applyFont="1" applyFill="1" applyBorder="1" applyAlignment="1" applyProtection="1">
      <alignment horizontal="right"/>
    </xf>
    <xf numFmtId="164" fontId="4" fillId="21" borderId="7" xfId="0" applyNumberFormat="1" applyFont="1" applyFill="1" applyBorder="1" applyAlignment="1" applyProtection="1">
      <alignment horizontal="right"/>
    </xf>
    <xf numFmtId="10" fontId="4" fillId="19" borderId="1" xfId="0" applyNumberFormat="1" applyFont="1" applyFill="1" applyBorder="1" applyAlignment="1" applyProtection="1">
      <alignment horizontal="right"/>
    </xf>
    <xf numFmtId="10" fontId="4" fillId="19" borderId="2" xfId="0" applyNumberFormat="1" applyFont="1" applyFill="1" applyBorder="1" applyAlignment="1" applyProtection="1">
      <alignment horizontal="right"/>
    </xf>
    <xf numFmtId="164" fontId="5" fillId="14" borderId="6" xfId="0" applyNumberFormat="1" applyFont="1" applyFill="1" applyBorder="1" applyAlignment="1" applyProtection="1">
      <alignment horizontal="right"/>
    </xf>
    <xf numFmtId="164" fontId="5" fillId="14" borderId="7" xfId="0" applyNumberFormat="1" applyFont="1" applyFill="1" applyBorder="1" applyAlignment="1" applyProtection="1">
      <alignment horizontal="right"/>
    </xf>
    <xf numFmtId="9" fontId="4" fillId="5" borderId="4" xfId="0" applyNumberFormat="1" applyFont="1" applyFill="1" applyBorder="1" applyAlignment="1" applyProtection="1">
      <alignment horizontal="right"/>
    </xf>
    <xf numFmtId="9" fontId="4" fillId="5" borderId="0" xfId="0" applyNumberFormat="1" applyFont="1" applyFill="1" applyBorder="1" applyAlignment="1" applyProtection="1">
      <alignment horizontal="right"/>
    </xf>
    <xf numFmtId="10" fontId="4" fillId="4" borderId="4" xfId="0" applyNumberFormat="1" applyFont="1" applyFill="1" applyBorder="1" applyAlignment="1" applyProtection="1">
      <alignment horizontal="right"/>
    </xf>
    <xf numFmtId="10" fontId="4" fillId="4" borderId="0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164" fontId="4" fillId="3" borderId="1" xfId="0" applyNumberFormat="1" applyFont="1" applyFill="1" applyBorder="1" applyAlignment="1" applyProtection="1">
      <alignment horizontal="right"/>
    </xf>
    <xf numFmtId="164" fontId="4" fillId="3" borderId="2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4" fillId="24" borderId="39" xfId="0" applyFont="1" applyFill="1" applyBorder="1" applyAlignment="1" applyProtection="1">
      <alignment horizontal="center" vertical="center"/>
    </xf>
    <xf numFmtId="0" fontId="4" fillId="24" borderId="40" xfId="0" applyFont="1" applyFill="1" applyBorder="1" applyAlignment="1" applyProtection="1">
      <alignment horizontal="center" vertical="center"/>
    </xf>
    <xf numFmtId="0" fontId="4" fillId="24" borderId="41" xfId="0" applyFont="1" applyFill="1" applyBorder="1" applyAlignment="1" applyProtection="1">
      <alignment horizontal="center" vertical="center"/>
    </xf>
    <xf numFmtId="0" fontId="4" fillId="24" borderId="27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/>
    </xf>
    <xf numFmtId="0" fontId="4" fillId="24" borderId="42" xfId="0" applyFont="1" applyFill="1" applyBorder="1" applyAlignment="1" applyProtection="1">
      <alignment horizontal="center" vertical="center"/>
    </xf>
    <xf numFmtId="0" fontId="4" fillId="24" borderId="43" xfId="0" applyFont="1" applyFill="1" applyBorder="1" applyAlignment="1" applyProtection="1">
      <alignment horizontal="center" vertical="center"/>
    </xf>
    <xf numFmtId="0" fontId="4" fillId="24" borderId="44" xfId="0" applyFont="1" applyFill="1" applyBorder="1" applyAlignment="1" applyProtection="1">
      <alignment horizontal="center" vertical="center"/>
    </xf>
    <xf numFmtId="0" fontId="4" fillId="24" borderId="45" xfId="0" applyFont="1" applyFill="1" applyBorder="1" applyAlignment="1" applyProtection="1">
      <alignment horizontal="center" vertical="center"/>
    </xf>
    <xf numFmtId="0" fontId="3" fillId="16" borderId="1" xfId="0" applyFont="1" applyFill="1" applyBorder="1" applyAlignment="1" applyProtection="1">
      <alignment horizontal="center"/>
    </xf>
    <xf numFmtId="0" fontId="4" fillId="11" borderId="27" xfId="0" applyFont="1" applyFill="1" applyBorder="1" applyAlignment="1" applyProtection="1">
      <alignment horizontal="left"/>
    </xf>
    <xf numFmtId="0" fontId="4" fillId="11" borderId="0" xfId="0" applyFont="1" applyFill="1" applyBorder="1" applyAlignment="1" applyProtection="1">
      <alignment horizontal="left"/>
    </xf>
    <xf numFmtId="0" fontId="4" fillId="11" borderId="5" xfId="0" applyFont="1" applyFill="1" applyBorder="1" applyAlignment="1" applyProtection="1">
      <alignment horizontal="left"/>
    </xf>
    <xf numFmtId="0" fontId="4" fillId="12" borderId="27" xfId="0" applyFont="1" applyFill="1" applyBorder="1" applyAlignment="1" applyProtection="1">
      <alignment horizontal="left"/>
    </xf>
    <xf numFmtId="0" fontId="4" fillId="12" borderId="0" xfId="0" applyFont="1" applyFill="1" applyBorder="1" applyAlignment="1" applyProtection="1">
      <alignment horizontal="left"/>
    </xf>
    <xf numFmtId="0" fontId="4" fillId="12" borderId="5" xfId="0" applyFont="1" applyFill="1" applyBorder="1" applyAlignment="1" applyProtection="1">
      <alignment horizontal="left"/>
    </xf>
    <xf numFmtId="0" fontId="4" fillId="18" borderId="34" xfId="0" applyFont="1" applyFill="1" applyBorder="1" applyAlignment="1" applyProtection="1">
      <alignment horizontal="left"/>
    </xf>
    <xf numFmtId="0" fontId="4" fillId="18" borderId="7" xfId="0" applyFont="1" applyFill="1" applyBorder="1" applyAlignment="1" applyProtection="1">
      <alignment horizontal="left"/>
    </xf>
    <xf numFmtId="0" fontId="4" fillId="18" borderId="8" xfId="0" applyFont="1" applyFill="1" applyBorder="1" applyAlignment="1" applyProtection="1">
      <alignment horizontal="left"/>
    </xf>
    <xf numFmtId="0" fontId="4" fillId="8" borderId="27" xfId="0" applyFont="1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left"/>
    </xf>
    <xf numFmtId="0" fontId="4" fillId="8" borderId="5" xfId="0" applyFont="1" applyFill="1" applyBorder="1" applyAlignment="1" applyProtection="1">
      <alignment horizontal="left"/>
    </xf>
    <xf numFmtId="0" fontId="4" fillId="10" borderId="27" xfId="0" applyFont="1" applyFill="1" applyBorder="1" applyAlignment="1" applyProtection="1">
      <alignment horizontal="left"/>
    </xf>
    <xf numFmtId="0" fontId="4" fillId="10" borderId="0" xfId="0" applyFont="1" applyFill="1" applyBorder="1" applyAlignment="1" applyProtection="1">
      <alignment horizontal="left"/>
    </xf>
    <xf numFmtId="0" fontId="4" fillId="10" borderId="5" xfId="0" applyFont="1" applyFill="1" applyBorder="1" applyAlignment="1" applyProtection="1">
      <alignment horizontal="left"/>
    </xf>
    <xf numFmtId="0" fontId="4" fillId="11" borderId="34" xfId="0" applyFont="1" applyFill="1" applyBorder="1" applyAlignment="1" applyProtection="1">
      <alignment horizontal="left"/>
    </xf>
    <xf numFmtId="0" fontId="4" fillId="11" borderId="7" xfId="0" applyFont="1" applyFill="1" applyBorder="1" applyAlignment="1" applyProtection="1">
      <alignment horizontal="left"/>
    </xf>
    <xf numFmtId="0" fontId="4" fillId="11" borderId="8" xfId="0" applyFont="1" applyFill="1" applyBorder="1" applyAlignment="1" applyProtection="1">
      <alignment horizontal="left"/>
    </xf>
    <xf numFmtId="0" fontId="4" fillId="10" borderId="33" xfId="0" applyFont="1" applyFill="1" applyBorder="1" applyAlignment="1" applyProtection="1">
      <alignment horizontal="left"/>
    </xf>
    <xf numFmtId="0" fontId="4" fillId="10" borderId="2" xfId="0" applyFont="1" applyFill="1" applyBorder="1" applyAlignment="1" applyProtection="1">
      <alignment horizontal="left"/>
    </xf>
    <xf numFmtId="0" fontId="4" fillId="10" borderId="3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9" fontId="4" fillId="5" borderId="9" xfId="0" applyNumberFormat="1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right"/>
    </xf>
    <xf numFmtId="0" fontId="7" fillId="3" borderId="9" xfId="0" applyFont="1" applyFill="1" applyBorder="1" applyAlignment="1" applyProtection="1">
      <alignment horizontal="right" vertical="center" wrapText="1"/>
    </xf>
    <xf numFmtId="0" fontId="7" fillId="3" borderId="10" xfId="0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4" fillId="15" borderId="27" xfId="0" applyFont="1" applyFill="1" applyBorder="1" applyAlignment="1" applyProtection="1">
      <alignment horizontal="left"/>
    </xf>
    <xf numFmtId="0" fontId="4" fillId="15" borderId="0" xfId="0" applyFont="1" applyFill="1" applyBorder="1" applyAlignment="1" applyProtection="1">
      <alignment horizontal="left"/>
    </xf>
    <xf numFmtId="0" fontId="4" fillId="15" borderId="5" xfId="0" applyFont="1" applyFill="1" applyBorder="1" applyAlignment="1" applyProtection="1">
      <alignment horizontal="left"/>
    </xf>
    <xf numFmtId="0" fontId="4" fillId="13" borderId="33" xfId="0" applyFont="1" applyFill="1" applyBorder="1" applyAlignment="1" applyProtection="1">
      <alignment horizontal="left"/>
    </xf>
    <xf numFmtId="0" fontId="4" fillId="13" borderId="2" xfId="0" applyFont="1" applyFill="1" applyBorder="1" applyAlignment="1" applyProtection="1">
      <alignment horizontal="left"/>
    </xf>
    <xf numFmtId="0" fontId="4" fillId="13" borderId="3" xfId="0" applyFont="1" applyFill="1" applyBorder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99"/>
      <color rgb="FF99FF99"/>
      <color rgb="FFFFFF99"/>
      <color rgb="FFF8CD6C"/>
      <color rgb="FFCCFFCC"/>
      <color rgb="FFE2C2FA"/>
      <color rgb="FFD991EF"/>
      <color rgb="FFC693ED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495299</xdr:colOff>
      <xdr:row>1</xdr:row>
      <xdr:rowOff>68580</xdr:rowOff>
    </xdr:from>
    <xdr:to>
      <xdr:col>8</xdr:col>
      <xdr:colOff>2567940</xdr:colOff>
      <xdr:row>2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632EC07-E329-410C-90CE-D374667C25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099" y="251460"/>
          <a:ext cx="2072641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7051-0135-4A6D-9362-275BC3FC7962}">
  <sheetPr>
    <pageSetUpPr fitToPage="1"/>
  </sheetPr>
  <dimension ref="A1:Q50"/>
  <sheetViews>
    <sheetView tabSelected="1" zoomScale="82" zoomScaleNormal="82" workbookViewId="0">
      <selection activeCell="C4" sqref="C4"/>
    </sheetView>
  </sheetViews>
  <sheetFormatPr defaultRowHeight="14.4" x14ac:dyDescent="0.3"/>
  <cols>
    <col min="1" max="1" width="3.6640625" style="69" customWidth="1"/>
    <col min="2" max="2" width="40.6640625" style="69" customWidth="1"/>
    <col min="3" max="3" width="27" style="69" customWidth="1"/>
    <col min="4" max="4" width="17" style="69" customWidth="1"/>
    <col min="5" max="5" width="9.77734375" style="69" customWidth="1"/>
    <col min="6" max="6" width="10.44140625" style="69" customWidth="1"/>
    <col min="7" max="7" width="21" style="69" customWidth="1"/>
    <col min="8" max="8" width="9.77734375" style="69" customWidth="1"/>
    <col min="9" max="9" width="43.5546875" style="69" customWidth="1"/>
    <col min="10" max="10" width="3.6640625" style="69" customWidth="1"/>
    <col min="11" max="16384" width="8.88671875" style="69"/>
  </cols>
  <sheetData>
    <row r="1" spans="1:10" ht="14.4" customHeight="1" thickTop="1" thickBot="1" x14ac:dyDescent="0.35">
      <c r="A1" s="64"/>
      <c r="B1" s="65"/>
      <c r="C1" s="66"/>
      <c r="D1" s="65"/>
      <c r="E1" s="65"/>
      <c r="F1" s="65"/>
      <c r="G1" s="65"/>
      <c r="H1" s="65"/>
      <c r="I1" s="67"/>
      <c r="J1" s="68"/>
    </row>
    <row r="2" spans="1:10" ht="37.200000000000003" customHeight="1" thickBot="1" x14ac:dyDescent="0.35">
      <c r="A2" s="70"/>
      <c r="B2" s="59" t="s">
        <v>22</v>
      </c>
      <c r="C2" s="71"/>
      <c r="D2" s="71"/>
      <c r="E2" s="71"/>
      <c r="F2" s="71"/>
      <c r="G2" s="71"/>
      <c r="H2" s="71"/>
      <c r="I2" s="96"/>
      <c r="J2" s="72"/>
    </row>
    <row r="3" spans="1:10" s="77" customFormat="1" ht="14.4" customHeight="1" thickBot="1" x14ac:dyDescent="0.35">
      <c r="A3" s="73"/>
      <c r="B3" s="74"/>
      <c r="C3" s="75"/>
      <c r="D3" s="75"/>
      <c r="E3" s="75"/>
      <c r="F3" s="75"/>
      <c r="G3" s="75"/>
      <c r="H3" s="75"/>
      <c r="I3" s="97"/>
      <c r="J3" s="76"/>
    </row>
    <row r="4" spans="1:10" s="77" customFormat="1" ht="18" customHeight="1" thickBot="1" x14ac:dyDescent="0.4">
      <c r="A4" s="73"/>
      <c r="B4" s="74"/>
      <c r="C4" s="60" t="s">
        <v>31</v>
      </c>
      <c r="D4" s="75"/>
      <c r="E4" s="75"/>
      <c r="F4" s="75"/>
      <c r="G4" s="75"/>
      <c r="H4" s="75"/>
      <c r="I4" s="78"/>
      <c r="J4" s="76"/>
    </row>
    <row r="5" spans="1:10" s="77" customFormat="1" ht="18" customHeight="1" x14ac:dyDescent="0.35">
      <c r="A5" s="73"/>
      <c r="B5" s="58" t="s">
        <v>25</v>
      </c>
      <c r="C5" s="61">
        <v>10000000</v>
      </c>
      <c r="D5" s="123" t="s">
        <v>36</v>
      </c>
      <c r="E5" s="124"/>
      <c r="F5" s="124"/>
      <c r="G5" s="124"/>
      <c r="H5" s="124"/>
      <c r="I5" s="125"/>
      <c r="J5" s="76"/>
    </row>
    <row r="6" spans="1:10" s="77" customFormat="1" ht="18" customHeight="1" x14ac:dyDescent="0.35">
      <c r="A6" s="73"/>
      <c r="B6" s="56" t="s">
        <v>1</v>
      </c>
      <c r="C6" s="62">
        <v>600000</v>
      </c>
      <c r="D6" s="126"/>
      <c r="E6" s="127"/>
      <c r="F6" s="127"/>
      <c r="G6" s="127"/>
      <c r="H6" s="127"/>
      <c r="I6" s="128"/>
      <c r="J6" s="76"/>
    </row>
    <row r="7" spans="1:10" s="77" customFormat="1" ht="18" customHeight="1" x14ac:dyDescent="0.35">
      <c r="A7" s="73"/>
      <c r="B7" s="57" t="s">
        <v>26</v>
      </c>
      <c r="C7" s="87">
        <f>C6/C5</f>
        <v>0.06</v>
      </c>
      <c r="D7" s="126"/>
      <c r="E7" s="127"/>
      <c r="F7" s="127"/>
      <c r="G7" s="127"/>
      <c r="H7" s="127"/>
      <c r="I7" s="128"/>
      <c r="J7" s="76"/>
    </row>
    <row r="8" spans="1:10" s="77" customFormat="1" ht="18" customHeight="1" x14ac:dyDescent="0.35">
      <c r="A8" s="73"/>
      <c r="B8" s="56" t="s">
        <v>2</v>
      </c>
      <c r="C8" s="62">
        <v>700000</v>
      </c>
      <c r="D8" s="126"/>
      <c r="E8" s="127"/>
      <c r="F8" s="127"/>
      <c r="G8" s="127"/>
      <c r="H8" s="127"/>
      <c r="I8" s="128"/>
      <c r="J8" s="76"/>
    </row>
    <row r="9" spans="1:10" s="77" customFormat="1" ht="18" customHeight="1" x14ac:dyDescent="0.35">
      <c r="A9" s="73"/>
      <c r="B9" s="56" t="s">
        <v>30</v>
      </c>
      <c r="C9" s="88">
        <f>C8-C6</f>
        <v>100000</v>
      </c>
      <c r="D9" s="126"/>
      <c r="E9" s="127"/>
      <c r="F9" s="127"/>
      <c r="G9" s="127"/>
      <c r="H9" s="127"/>
      <c r="I9" s="128"/>
      <c r="J9" s="76"/>
    </row>
    <row r="10" spans="1:10" s="77" customFormat="1" ht="18" customHeight="1" thickBot="1" x14ac:dyDescent="0.4">
      <c r="A10" s="73"/>
      <c r="B10" s="55" t="s">
        <v>27</v>
      </c>
      <c r="C10" s="63">
        <v>0.4</v>
      </c>
      <c r="D10" s="129"/>
      <c r="E10" s="130"/>
      <c r="F10" s="130"/>
      <c r="G10" s="130"/>
      <c r="H10" s="130"/>
      <c r="I10" s="131"/>
      <c r="J10" s="76"/>
    </row>
    <row r="11" spans="1:10" s="77" customFormat="1" ht="14.4" customHeight="1" x14ac:dyDescent="0.3">
      <c r="A11" s="73"/>
      <c r="B11" s="79"/>
      <c r="C11" s="75"/>
      <c r="D11" s="75"/>
      <c r="E11" s="75"/>
      <c r="F11" s="75"/>
      <c r="G11" s="75"/>
      <c r="H11" s="75"/>
      <c r="I11" s="78"/>
      <c r="J11" s="76"/>
    </row>
    <row r="12" spans="1:10" ht="21.6" thickBot="1" x14ac:dyDescent="0.45">
      <c r="A12" s="70"/>
      <c r="B12" s="71"/>
      <c r="C12" s="122" t="s">
        <v>17</v>
      </c>
      <c r="D12" s="122"/>
      <c r="E12" s="122"/>
      <c r="F12" s="122"/>
      <c r="G12" s="122"/>
      <c r="H12" s="122"/>
      <c r="I12" s="80"/>
      <c r="J12" s="72"/>
    </row>
    <row r="13" spans="1:10" ht="18" x14ac:dyDescent="0.35">
      <c r="A13" s="70"/>
      <c r="B13" s="132" t="s">
        <v>18</v>
      </c>
      <c r="C13" s="101"/>
      <c r="D13" s="101"/>
      <c r="E13" s="2"/>
      <c r="F13" s="3"/>
      <c r="G13" s="101" t="s">
        <v>19</v>
      </c>
      <c r="H13" s="101"/>
      <c r="I13" s="102"/>
      <c r="J13" s="72"/>
    </row>
    <row r="14" spans="1:10" ht="18" x14ac:dyDescent="0.35">
      <c r="A14" s="70"/>
      <c r="B14" s="4">
        <f>C5</f>
        <v>10000000</v>
      </c>
      <c r="C14" s="142" t="s">
        <v>0</v>
      </c>
      <c r="D14" s="143"/>
      <c r="E14" s="144"/>
      <c r="F14" s="107">
        <f>C5</f>
        <v>10000000</v>
      </c>
      <c r="G14" s="108"/>
      <c r="H14" s="108"/>
      <c r="I14" s="5" t="s">
        <v>0</v>
      </c>
      <c r="J14" s="72"/>
    </row>
    <row r="15" spans="1:10" ht="18" x14ac:dyDescent="0.35">
      <c r="A15" s="70"/>
      <c r="B15" s="6">
        <f>C6</f>
        <v>600000</v>
      </c>
      <c r="C15" s="145" t="s">
        <v>1</v>
      </c>
      <c r="D15" s="146"/>
      <c r="E15" s="147"/>
      <c r="F15" s="105">
        <f>C6</f>
        <v>600000</v>
      </c>
      <c r="G15" s="106"/>
      <c r="H15" s="106"/>
      <c r="I15" s="7" t="s">
        <v>1</v>
      </c>
      <c r="J15" s="72"/>
    </row>
    <row r="16" spans="1:10" ht="18.600000000000001" thickBot="1" x14ac:dyDescent="0.4">
      <c r="A16" s="70"/>
      <c r="B16" s="35">
        <f>C7</f>
        <v>0.06</v>
      </c>
      <c r="C16" s="148" t="s">
        <v>24</v>
      </c>
      <c r="D16" s="149"/>
      <c r="E16" s="150"/>
      <c r="F16" s="103">
        <f>C7</f>
        <v>0.06</v>
      </c>
      <c r="G16" s="104"/>
      <c r="H16" s="104"/>
      <c r="I16" s="8" t="s">
        <v>24</v>
      </c>
      <c r="J16" s="72"/>
    </row>
    <row r="17" spans="1:12" ht="4.2" customHeight="1" thickBot="1" x14ac:dyDescent="0.4">
      <c r="A17" s="70"/>
      <c r="B17" s="9"/>
      <c r="C17" s="10"/>
      <c r="D17" s="10"/>
      <c r="E17" s="10"/>
      <c r="F17" s="11"/>
      <c r="G17" s="11"/>
      <c r="H17" s="11"/>
      <c r="I17" s="12"/>
      <c r="J17" s="72"/>
    </row>
    <row r="18" spans="1:12" ht="18" x14ac:dyDescent="0.35">
      <c r="A18" s="70"/>
      <c r="B18" s="13">
        <f>C8</f>
        <v>700000</v>
      </c>
      <c r="C18" s="151" t="s">
        <v>2</v>
      </c>
      <c r="D18" s="152"/>
      <c r="E18" s="153"/>
      <c r="F18" s="120">
        <f>C8</f>
        <v>700000</v>
      </c>
      <c r="G18" s="121"/>
      <c r="H18" s="121"/>
      <c r="I18" s="14" t="s">
        <v>2</v>
      </c>
      <c r="J18" s="81"/>
    </row>
    <row r="19" spans="1:12" ht="18" x14ac:dyDescent="0.35">
      <c r="A19" s="70"/>
      <c r="B19" s="6">
        <f>B18-B15</f>
        <v>100000</v>
      </c>
      <c r="C19" s="145" t="s">
        <v>20</v>
      </c>
      <c r="D19" s="146"/>
      <c r="E19" s="147"/>
      <c r="F19" s="105">
        <f>B18-B15</f>
        <v>100000</v>
      </c>
      <c r="G19" s="119"/>
      <c r="H19" s="119"/>
      <c r="I19" s="15" t="s">
        <v>20</v>
      </c>
      <c r="J19" s="82"/>
      <c r="K19" s="83"/>
      <c r="L19" s="71"/>
    </row>
    <row r="20" spans="1:12" ht="18" x14ac:dyDescent="0.35">
      <c r="A20" s="70"/>
      <c r="B20" s="34">
        <f>C7</f>
        <v>0.06</v>
      </c>
      <c r="C20" s="133" t="s">
        <v>3</v>
      </c>
      <c r="D20" s="134"/>
      <c r="E20" s="135"/>
      <c r="F20" s="117">
        <f>F16</f>
        <v>0.06</v>
      </c>
      <c r="G20" s="118"/>
      <c r="H20" s="118"/>
      <c r="I20" s="16" t="s">
        <v>3</v>
      </c>
      <c r="J20" s="81"/>
    </row>
    <row r="21" spans="1:12" ht="18" x14ac:dyDescent="0.35">
      <c r="A21" s="70"/>
      <c r="B21" s="17">
        <f>C8/C7</f>
        <v>11666666.666666668</v>
      </c>
      <c r="C21" s="136" t="s">
        <v>4</v>
      </c>
      <c r="D21" s="137"/>
      <c r="E21" s="138"/>
      <c r="F21" s="107">
        <f>F14</f>
        <v>10000000</v>
      </c>
      <c r="G21" s="108"/>
      <c r="H21" s="108"/>
      <c r="I21" s="5" t="s">
        <v>10</v>
      </c>
      <c r="J21" s="72"/>
    </row>
    <row r="22" spans="1:12" ht="18" x14ac:dyDescent="0.35">
      <c r="A22" s="70"/>
      <c r="B22" s="17">
        <f>B21-B14</f>
        <v>1666666.6666666679</v>
      </c>
      <c r="C22" s="136" t="s">
        <v>9</v>
      </c>
      <c r="D22" s="137"/>
      <c r="E22" s="138"/>
      <c r="F22" s="115">
        <f>C10</f>
        <v>0.4</v>
      </c>
      <c r="G22" s="116"/>
      <c r="H22" s="116"/>
      <c r="I22" s="18" t="s">
        <v>5</v>
      </c>
      <c r="J22" s="72"/>
    </row>
    <row r="23" spans="1:12" ht="18.600000000000001" thickBot="1" x14ac:dyDescent="0.4">
      <c r="A23" s="70"/>
      <c r="B23" s="37">
        <f>B22/B14</f>
        <v>0.1666666666666668</v>
      </c>
      <c r="C23" s="139" t="s">
        <v>8</v>
      </c>
      <c r="D23" s="140"/>
      <c r="E23" s="141"/>
      <c r="F23" s="113">
        <f>F14*F22</f>
        <v>4000000</v>
      </c>
      <c r="G23" s="114"/>
      <c r="H23" s="114"/>
      <c r="I23" s="19" t="s">
        <v>6</v>
      </c>
      <c r="J23" s="72"/>
    </row>
    <row r="24" spans="1:12" ht="7.2" customHeight="1" thickBot="1" x14ac:dyDescent="0.4">
      <c r="A24" s="70"/>
      <c r="B24" s="20"/>
      <c r="C24" s="21"/>
      <c r="D24" s="21"/>
      <c r="E24" s="21"/>
      <c r="F24" s="22"/>
      <c r="G24" s="22"/>
      <c r="H24" s="22"/>
      <c r="I24" s="23"/>
      <c r="J24" s="76"/>
    </row>
    <row r="25" spans="1:12" ht="18.600000000000001" thickBot="1" x14ac:dyDescent="0.4">
      <c r="A25" s="70"/>
      <c r="B25" s="24">
        <f>C10</f>
        <v>0.4</v>
      </c>
      <c r="C25" s="164" t="s">
        <v>5</v>
      </c>
      <c r="D25" s="165"/>
      <c r="E25" s="166"/>
      <c r="F25" s="155">
        <f>C10</f>
        <v>0.4</v>
      </c>
      <c r="G25" s="156"/>
      <c r="H25" s="156"/>
      <c r="I25" s="25" t="s">
        <v>5</v>
      </c>
      <c r="J25" s="72"/>
    </row>
    <row r="26" spans="1:12" ht="18" x14ac:dyDescent="0.35">
      <c r="A26" s="70"/>
      <c r="B26" s="26">
        <f>B14*B25</f>
        <v>4000000</v>
      </c>
      <c r="C26" s="161" t="s">
        <v>6</v>
      </c>
      <c r="D26" s="162"/>
      <c r="E26" s="163"/>
      <c r="F26" s="111">
        <f>F27/F23</f>
        <v>2.5000000000000001E-2</v>
      </c>
      <c r="G26" s="112"/>
      <c r="H26" s="112"/>
      <c r="I26" s="27" t="s">
        <v>7</v>
      </c>
      <c r="J26" s="72"/>
    </row>
    <row r="27" spans="1:12" ht="18.600000000000001" thickBot="1" x14ac:dyDescent="0.4">
      <c r="A27" s="70"/>
      <c r="B27" s="28">
        <f>B21*B25</f>
        <v>4666666.666666667</v>
      </c>
      <c r="C27" s="98" t="s">
        <v>21</v>
      </c>
      <c r="D27" s="99"/>
      <c r="E27" s="100"/>
      <c r="F27" s="109">
        <f>C9</f>
        <v>100000</v>
      </c>
      <c r="G27" s="110"/>
      <c r="H27" s="110"/>
      <c r="I27" s="29" t="s">
        <v>11</v>
      </c>
      <c r="J27" s="72"/>
    </row>
    <row r="28" spans="1:12" ht="15" thickBot="1" x14ac:dyDescent="0.35">
      <c r="A28" s="70"/>
      <c r="B28" s="30"/>
      <c r="C28" s="1"/>
      <c r="D28" s="1"/>
      <c r="E28" s="1"/>
      <c r="F28" s="1"/>
      <c r="G28" s="1"/>
      <c r="H28" s="1"/>
      <c r="I28" s="1"/>
      <c r="J28" s="72"/>
    </row>
    <row r="29" spans="1:12" ht="18.600000000000001" thickBot="1" x14ac:dyDescent="0.4">
      <c r="A29" s="70"/>
      <c r="B29" s="38" t="s">
        <v>16</v>
      </c>
      <c r="C29" s="39" t="s">
        <v>15</v>
      </c>
      <c r="D29" s="40">
        <f>F19</f>
        <v>100000</v>
      </c>
      <c r="E29" s="41" t="s">
        <v>12</v>
      </c>
      <c r="F29" s="42">
        <f>B23</f>
        <v>0.1666666666666668</v>
      </c>
      <c r="G29" s="43" t="s">
        <v>13</v>
      </c>
      <c r="H29" s="42">
        <f>F26</f>
        <v>2.5000000000000001E-2</v>
      </c>
      <c r="I29" s="44" t="s">
        <v>14</v>
      </c>
      <c r="J29" s="72"/>
    </row>
    <row r="30" spans="1:12" ht="18.600000000000001" thickBot="1" x14ac:dyDescent="0.4">
      <c r="A30" s="70"/>
      <c r="B30" s="31"/>
      <c r="C30" s="32"/>
      <c r="D30" s="32"/>
      <c r="E30" s="32"/>
      <c r="F30" s="32"/>
      <c r="G30" s="32"/>
      <c r="H30" s="32"/>
      <c r="I30" s="32"/>
      <c r="J30" s="72"/>
    </row>
    <row r="31" spans="1:12" ht="14.4" customHeight="1" thickBot="1" x14ac:dyDescent="0.35">
      <c r="A31" s="70"/>
      <c r="B31" s="159" t="s">
        <v>23</v>
      </c>
      <c r="C31" s="160"/>
      <c r="D31" s="160"/>
      <c r="E31" s="160"/>
      <c r="F31" s="157" t="s">
        <v>28</v>
      </c>
      <c r="G31" s="158"/>
      <c r="H31" s="36">
        <f>F26</f>
        <v>2.5000000000000001E-2</v>
      </c>
      <c r="I31" s="33" t="s">
        <v>29</v>
      </c>
      <c r="J31" s="72"/>
    </row>
    <row r="32" spans="1:12" ht="15" thickBot="1" x14ac:dyDescent="0.35">
      <c r="A32" s="84"/>
      <c r="B32" s="45"/>
      <c r="C32" s="46"/>
      <c r="D32" s="47"/>
      <c r="E32" s="47"/>
      <c r="F32" s="48"/>
      <c r="G32" s="46"/>
      <c r="H32" s="46"/>
      <c r="I32" s="46"/>
      <c r="J32" s="85"/>
    </row>
    <row r="33" spans="2:17" ht="15" thickTop="1" x14ac:dyDescent="0.3">
      <c r="B33" s="50"/>
      <c r="C33" s="51"/>
      <c r="D33" s="52"/>
      <c r="E33" s="52"/>
      <c r="F33" s="49"/>
      <c r="G33" s="51"/>
      <c r="H33" s="51"/>
      <c r="I33" s="51"/>
    </row>
    <row r="34" spans="2:17" ht="21" x14ac:dyDescent="0.4">
      <c r="B34" s="53" t="s">
        <v>32</v>
      </c>
      <c r="C34" s="49"/>
      <c r="D34" s="49"/>
      <c r="E34" s="54"/>
      <c r="F34" s="54"/>
      <c r="G34" s="54"/>
      <c r="H34" s="54"/>
      <c r="I34" s="54"/>
      <c r="J34" s="86"/>
      <c r="K34" s="86"/>
      <c r="L34" s="86"/>
      <c r="M34" s="86"/>
      <c r="N34" s="86"/>
      <c r="O34" s="86"/>
      <c r="P34" s="86"/>
      <c r="Q34" s="86"/>
    </row>
    <row r="35" spans="2:17" ht="21" customHeight="1" x14ac:dyDescent="0.4">
      <c r="B35" s="154" t="s">
        <v>33</v>
      </c>
      <c r="C35" s="154"/>
      <c r="D35" s="154"/>
      <c r="E35" s="154"/>
      <c r="F35" s="154"/>
      <c r="G35" s="154"/>
      <c r="H35" s="154"/>
      <c r="I35" s="154"/>
      <c r="J35" s="86"/>
      <c r="K35" s="86"/>
      <c r="L35" s="86"/>
      <c r="M35" s="86"/>
      <c r="N35" s="86"/>
      <c r="O35" s="86"/>
      <c r="P35" s="86"/>
      <c r="Q35" s="86"/>
    </row>
    <row r="36" spans="2:17" ht="21" customHeight="1" x14ac:dyDescent="0.4">
      <c r="B36" s="154" t="s">
        <v>35</v>
      </c>
      <c r="C36" s="154"/>
      <c r="D36" s="154"/>
      <c r="E36" s="154"/>
      <c r="F36" s="154"/>
      <c r="G36" s="154"/>
      <c r="H36" s="154"/>
      <c r="I36" s="154"/>
      <c r="J36" s="86"/>
      <c r="K36" s="86"/>
      <c r="L36" s="86"/>
      <c r="M36" s="86"/>
      <c r="N36" s="86"/>
      <c r="O36" s="86"/>
      <c r="P36" s="86"/>
      <c r="Q36" s="86"/>
    </row>
    <row r="37" spans="2:17" ht="21" customHeight="1" x14ac:dyDescent="0.4">
      <c r="B37" s="154" t="s">
        <v>34</v>
      </c>
      <c r="C37" s="154"/>
      <c r="D37" s="154"/>
      <c r="E37" s="154"/>
      <c r="F37" s="154"/>
      <c r="G37" s="154"/>
      <c r="H37" s="154"/>
      <c r="I37" s="154"/>
      <c r="J37" s="86"/>
      <c r="K37" s="86"/>
      <c r="L37" s="86"/>
      <c r="M37" s="86"/>
      <c r="N37" s="86"/>
      <c r="O37" s="86"/>
      <c r="P37" s="86"/>
      <c r="Q37" s="86"/>
    </row>
    <row r="39" spans="2:17" x14ac:dyDescent="0.3">
      <c r="B39" s="50" t="s">
        <v>43</v>
      </c>
      <c r="C39" s="51"/>
      <c r="D39" s="52"/>
      <c r="E39" s="52"/>
    </row>
    <row r="40" spans="2:17" x14ac:dyDescent="0.3">
      <c r="B40" s="91" t="s">
        <v>37</v>
      </c>
      <c r="C40" s="91"/>
      <c r="D40" s="91"/>
      <c r="E40" s="91"/>
    </row>
    <row r="41" spans="2:17" x14ac:dyDescent="0.3">
      <c r="B41" s="95" t="s">
        <v>38</v>
      </c>
      <c r="C41" s="95"/>
      <c r="D41" s="95"/>
      <c r="E41" s="95"/>
    </row>
    <row r="42" spans="2:17" x14ac:dyDescent="0.3">
      <c r="B42" s="92" t="s">
        <v>39</v>
      </c>
      <c r="C42" s="92"/>
      <c r="D42" s="92"/>
      <c r="E42" s="92"/>
    </row>
    <row r="43" spans="2:17" x14ac:dyDescent="0.3">
      <c r="B43" s="92" t="s">
        <v>40</v>
      </c>
      <c r="C43" s="92"/>
      <c r="D43" s="92"/>
      <c r="E43" s="92"/>
    </row>
    <row r="44" spans="2:17" x14ac:dyDescent="0.3">
      <c r="B44" s="93" t="s">
        <v>41</v>
      </c>
      <c r="C44" s="93"/>
      <c r="D44" s="93"/>
      <c r="E44" s="93"/>
    </row>
    <row r="45" spans="2:17" x14ac:dyDescent="0.3">
      <c r="B45" s="93" t="s">
        <v>42</v>
      </c>
      <c r="C45" s="93"/>
      <c r="D45" s="93"/>
      <c r="E45" s="93"/>
    </row>
    <row r="46" spans="2:17" ht="15" customHeight="1" x14ac:dyDescent="0.3">
      <c r="B46" s="94" t="s">
        <v>44</v>
      </c>
      <c r="C46" s="94"/>
      <c r="D46" s="94"/>
      <c r="E46" s="94"/>
    </row>
    <row r="47" spans="2:17" ht="15.6" customHeight="1" x14ac:dyDescent="0.3">
      <c r="B47" s="94" t="s">
        <v>45</v>
      </c>
      <c r="C47" s="94"/>
      <c r="D47" s="89"/>
      <c r="E47" s="89"/>
    </row>
    <row r="49" spans="2:5" x14ac:dyDescent="0.3">
      <c r="B49" s="90"/>
      <c r="C49" s="90"/>
      <c r="D49" s="90"/>
      <c r="E49" s="90"/>
    </row>
    <row r="50" spans="2:5" x14ac:dyDescent="0.3">
      <c r="B50" s="90"/>
      <c r="C50" s="90"/>
      <c r="D50" s="90"/>
      <c r="E50" s="90"/>
    </row>
  </sheetData>
  <sheetProtection algorithmName="SHA-512" hashValue="vQEyQDjria2sP2RSJ04/2DikJbxKaR6Lz5AvXr5PmZf5n+JkVYSNbQuwMDlgS1PvHvuXCgaylH7Pv9VSFQV/KA==" saltValue="PQsePaYz+ph0iMHrlysUbw==" spinCount="100000" sheet="1" objects="1" scenarios="1"/>
  <mergeCells count="44">
    <mergeCell ref="B37:I37"/>
    <mergeCell ref="F25:H25"/>
    <mergeCell ref="F31:G31"/>
    <mergeCell ref="B31:E31"/>
    <mergeCell ref="C26:E26"/>
    <mergeCell ref="B35:I35"/>
    <mergeCell ref="C25:E25"/>
    <mergeCell ref="B36:I36"/>
    <mergeCell ref="B13:D13"/>
    <mergeCell ref="C20:E20"/>
    <mergeCell ref="C21:E21"/>
    <mergeCell ref="C22:E22"/>
    <mergeCell ref="C23:E23"/>
    <mergeCell ref="C14:E14"/>
    <mergeCell ref="C15:E15"/>
    <mergeCell ref="C16:E16"/>
    <mergeCell ref="C18:E18"/>
    <mergeCell ref="C19:E19"/>
    <mergeCell ref="I2:I3"/>
    <mergeCell ref="C27:E27"/>
    <mergeCell ref="G13:I13"/>
    <mergeCell ref="F16:H16"/>
    <mergeCell ref="F15:H15"/>
    <mergeCell ref="F14:H14"/>
    <mergeCell ref="F27:H27"/>
    <mergeCell ref="F26:H26"/>
    <mergeCell ref="F23:H23"/>
    <mergeCell ref="F22:H22"/>
    <mergeCell ref="F21:H21"/>
    <mergeCell ref="F20:H20"/>
    <mergeCell ref="F19:H19"/>
    <mergeCell ref="F18:H18"/>
    <mergeCell ref="C12:H12"/>
    <mergeCell ref="D5:I10"/>
    <mergeCell ref="B49:E49"/>
    <mergeCell ref="B50:E50"/>
    <mergeCell ref="B40:E40"/>
    <mergeCell ref="B42:E42"/>
    <mergeCell ref="B44:E44"/>
    <mergeCell ref="B46:E46"/>
    <mergeCell ref="B41:E41"/>
    <mergeCell ref="B43:E43"/>
    <mergeCell ref="B45:E45"/>
    <mergeCell ref="B47:C47"/>
  </mergeCells>
  <pageMargins left="0.7" right="0.7" top="0.75" bottom="0.75" header="0.3" footer="0.3"/>
  <pageSetup paperSize="9" scale="6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henkm</dc:creator>
  <cp:lastModifiedBy>henkm</cp:lastModifiedBy>
  <cp:lastPrinted>2020-05-13T12:57:04Z</cp:lastPrinted>
  <dcterms:created xsi:type="dcterms:W3CDTF">2020-05-12T08:24:58Z</dcterms:created>
  <dcterms:modified xsi:type="dcterms:W3CDTF">2020-05-25T10:39:27Z</dcterms:modified>
</cp:coreProperties>
</file>